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tudioqbico-my.sharepoint.com/personal/rafa_studioqbico_onmicrosoft_com/Documents/QB/000. Base de datos/03. Auxilar/PARA DOSSIER PROFESIONAL/DOCUMENTACIÓN WEB/CALCULADORA DE PRESUPUESTOS/"/>
    </mc:Choice>
  </mc:AlternateContent>
  <xr:revisionPtr revIDLastSave="13" documentId="11_9B3A66FF6758B4DAF7E982C0D87C449B3D52975A" xr6:coauthVersionLast="47" xr6:coauthVersionMax="47" xr10:uidLastSave="{00B4B0EC-1C08-4DEE-AE29-749215524F41}"/>
  <bookViews>
    <workbookView xWindow="-110" yWindow="-110" windowWidth="19420" windowHeight="11020" xr2:uid="{00000000-000D-0000-FFFF-FFFF00000000}"/>
  </bookViews>
  <sheets>
    <sheet name="PRESUPUES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18" i="1"/>
  <c r="D19" i="1"/>
  <c r="D30" i="1"/>
  <c r="D24" i="1"/>
  <c r="D21" i="1"/>
  <c r="D28" i="1"/>
  <c r="D29" i="1"/>
  <c r="D25" i="1" l="1"/>
  <c r="D23" i="1"/>
  <c r="D22" i="1"/>
  <c r="D20" i="1"/>
  <c r="D17" i="1"/>
  <c r="D26" i="1"/>
  <c r="D36" i="1" l="1"/>
  <c r="D38" i="1" l="1"/>
  <c r="D34" i="1"/>
</calcChain>
</file>

<file path=xl/sharedStrings.xml><?xml version="1.0" encoding="utf-8"?>
<sst xmlns="http://schemas.openxmlformats.org/spreadsheetml/2006/main" count="29" uniqueCount="29">
  <si>
    <t>PRESUPUESTO</t>
  </si>
  <si>
    <t>PRESUPUESTO REFORMA INTEGRAL DE VIVIENDA</t>
  </si>
  <si>
    <r>
      <t xml:space="preserve">SUPERFICIE VIVIENDA (m2)                                                              </t>
    </r>
    <r>
      <rPr>
        <b/>
        <sz val="11"/>
        <color theme="1"/>
        <rFont val="Roboto Lt"/>
      </rPr>
      <t xml:space="preserve">        </t>
    </r>
  </si>
  <si>
    <t>CAPITULO</t>
  </si>
  <si>
    <t>IMPORTE</t>
  </si>
  <si>
    <t xml:space="preserve">DEMOLICIONES </t>
  </si>
  <si>
    <t>ALBAÑILERÍA, TABIQUERÍA, TRASDOSADOS  Y FALSOS TECHOS</t>
  </si>
  <si>
    <t>REVESTIMIENTOS DE ACABADO</t>
  </si>
  <si>
    <t>FONTANERIA, SANEAMIENTO Y GAS</t>
  </si>
  <si>
    <t>ELECTRICIDAD</t>
  </si>
  <si>
    <t>CLIMATIZACIÓN</t>
  </si>
  <si>
    <t>CALEFACCIÓN</t>
  </si>
  <si>
    <t>CARPINTERÍA INTERIOR  DE MADERA</t>
  </si>
  <si>
    <t>CARPINTERÍA EXTERIOR</t>
  </si>
  <si>
    <t>EQUIPAMIENTO</t>
  </si>
  <si>
    <t xml:space="preserve">MEDIOS AUXILARES </t>
  </si>
  <si>
    <t xml:space="preserve">GESTIÓN DE RESIDUOS </t>
  </si>
  <si>
    <t xml:space="preserve">SEGURIDAD Y SALUD </t>
  </si>
  <si>
    <t>AYUDAS, ACARREO DE MATERIAL Y LIMPIEZA DE OBRA</t>
  </si>
  <si>
    <r>
      <t xml:space="preserve">PRESUPUESTO TOTAL DE EJECUCIÓN OBRA </t>
    </r>
    <r>
      <rPr>
        <sz val="11"/>
        <color theme="1"/>
        <rFont val="Roboto Lt"/>
      </rPr>
      <t>_</t>
    </r>
    <r>
      <rPr>
        <b/>
        <sz val="11"/>
        <color theme="1"/>
        <rFont val="Roboto Lt"/>
      </rPr>
      <t xml:space="preserve"> </t>
    </r>
    <r>
      <rPr>
        <sz val="11"/>
        <color theme="1"/>
        <rFont val="Roboto Lt"/>
      </rPr>
      <t>(SIN INCLUIR IVA)</t>
    </r>
  </si>
  <si>
    <r>
      <rPr>
        <b/>
        <sz val="9"/>
        <color theme="1"/>
        <rFont val="Roboto Lt"/>
      </rPr>
      <t>REFORMA  "NORMAL"</t>
    </r>
    <r>
      <rPr>
        <sz val="9"/>
        <color theme="1"/>
        <rFont val="Roboto Lt"/>
      </rPr>
      <t xml:space="preserve"> :</t>
    </r>
    <r>
      <rPr>
        <b/>
        <sz val="9"/>
        <color theme="1"/>
        <rFont val="Roboto Lt"/>
      </rPr>
      <t xml:space="preserve"> </t>
    </r>
    <r>
      <rPr>
        <sz val="9"/>
        <color theme="1"/>
        <rFont val="Roboto Lt"/>
      </rPr>
      <t>(</t>
    </r>
    <r>
      <rPr>
        <sz val="8"/>
        <color theme="1"/>
        <rFont val="Roboto Lt"/>
      </rPr>
      <t>SOLUCIONES CONVENCIONALES + BUENAS CALIDADES)</t>
    </r>
  </si>
  <si>
    <r>
      <rPr>
        <b/>
        <sz val="9"/>
        <color theme="1"/>
        <rFont val="Roboto Lt"/>
      </rPr>
      <t>REFORMA "ESPECIAL"</t>
    </r>
    <r>
      <rPr>
        <sz val="9"/>
        <color theme="1"/>
        <rFont val="Roboto Lt"/>
      </rPr>
      <t xml:space="preserve"> : </t>
    </r>
    <r>
      <rPr>
        <sz val="8"/>
        <color theme="1"/>
        <rFont val="Roboto Lt"/>
      </rPr>
      <t>(SOLUCIONES ESPCIALES + BUENAS CALIDADES)</t>
    </r>
  </si>
  <si>
    <r>
      <rPr>
        <b/>
        <sz val="9"/>
        <color theme="1"/>
        <rFont val="Roboto Lt"/>
      </rPr>
      <t>REFORMA "PREMIUM"</t>
    </r>
    <r>
      <rPr>
        <sz val="9"/>
        <color theme="1"/>
        <rFont val="Roboto Lt"/>
      </rPr>
      <t xml:space="preserve"> : </t>
    </r>
    <r>
      <rPr>
        <sz val="8"/>
        <color theme="1"/>
        <rFont val="Roboto Lt"/>
      </rPr>
      <t>(SOLUICONES Y CALIDADES DE ALTA GAMA)</t>
    </r>
  </si>
  <si>
    <t xml:space="preserve">*Los precios mostrados son solo una referencia de lo que puede costar una reforma  integral en la </t>
  </si>
  <si>
    <t>la ciudad de Valencia".</t>
  </si>
  <si>
    <r>
      <rPr>
        <b/>
        <sz val="9"/>
        <color theme="1"/>
        <rFont val="Roboto Lt"/>
      </rPr>
      <t>CLIENTE</t>
    </r>
    <r>
      <rPr>
        <sz val="9"/>
        <color theme="1"/>
        <rFont val="Roboto Lt"/>
      </rPr>
      <t>: Leila Sánchez García</t>
    </r>
  </si>
  <si>
    <r>
      <rPr>
        <b/>
        <sz val="9"/>
        <color theme="1"/>
        <rFont val="Roboto Lt"/>
      </rPr>
      <t>UBICACIÓN:</t>
    </r>
    <r>
      <rPr>
        <sz val="9"/>
        <color theme="1"/>
        <rFont val="Roboto Lt"/>
      </rPr>
      <t xml:space="preserve"> C/ Llanera de Ranes 6, 9_46017 Valencia</t>
    </r>
  </si>
  <si>
    <t>COD: 17/2025</t>
  </si>
  <si>
    <t>En Valencia a 3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</si>
</sst>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>
    <font>
      <sz val="11"/>
      <color theme="1"/>
      <name val="Calibri"/>
      <family val="2"/>
      <scheme val="minor"/>
    </font>
    <font>
      <sz val="11"/>
      <color theme="1"/>
      <name val="Roboto Lt"/>
    </font>
    <font>
      <b/>
      <sz val="11"/>
      <color theme="1"/>
      <name val="Roboto Lt"/>
    </font>
    <font>
      <sz val="9"/>
      <color theme="1"/>
      <name val="Roboto Lt"/>
    </font>
    <font>
      <b/>
      <sz val="9"/>
      <color theme="1"/>
      <name val="Roboto Lt"/>
    </font>
    <font>
      <sz val="12"/>
      <color rgb="FF232323"/>
      <name val="Arial"/>
      <family val="2"/>
    </font>
    <font>
      <sz val="8"/>
      <color theme="1"/>
      <name val="Roboto Lt"/>
    </font>
    <font>
      <i/>
      <sz val="9"/>
      <color theme="1"/>
      <name val="Roboto L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indent="2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15" fontId="3" fillId="0" borderId="8" xfId="0" applyNumberFormat="1" applyFont="1" applyBorder="1" applyAlignment="1">
      <alignment horizontal="right"/>
    </xf>
    <xf numFmtId="0" fontId="1" fillId="0" borderId="10" xfId="0" applyFont="1" applyBorder="1"/>
    <xf numFmtId="15" fontId="4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5" fontId="3" fillId="0" borderId="9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indent="1"/>
    </xf>
    <xf numFmtId="0" fontId="2" fillId="2" borderId="4" xfId="0" applyFont="1" applyFill="1" applyBorder="1" applyAlignment="1">
      <alignment horizontal="left" indent="1"/>
    </xf>
    <xf numFmtId="0" fontId="2" fillId="2" borderId="3" xfId="0" applyFont="1" applyFill="1" applyBorder="1" applyAlignment="1">
      <alignment horizontal="left" indent="1"/>
    </xf>
    <xf numFmtId="0" fontId="3" fillId="0" borderId="2" xfId="0" applyFont="1" applyBorder="1" applyAlignment="1">
      <alignment horizontal="left" indent="2"/>
    </xf>
    <xf numFmtId="0" fontId="3" fillId="0" borderId="4" xfId="0" applyFont="1" applyBorder="1" applyAlignment="1">
      <alignment horizontal="left" indent="2"/>
    </xf>
    <xf numFmtId="0" fontId="3" fillId="0" borderId="3" xfId="0" applyFont="1" applyBorder="1" applyAlignment="1">
      <alignment horizontal="left" indent="2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1" fillId="0" borderId="3" xfId="0" applyFont="1" applyBorder="1" applyAlignment="1">
      <alignment horizontal="left" indent="1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31935</xdr:colOff>
      <xdr:row>2</xdr:row>
      <xdr:rowOff>30256</xdr:rowOff>
    </xdr:from>
    <xdr:to>
      <xdr:col>2</xdr:col>
      <xdr:colOff>2391620</xdr:colOff>
      <xdr:row>7</xdr:row>
      <xdr:rowOff>411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259" y="411256"/>
          <a:ext cx="2349525" cy="910590"/>
        </a:xfrm>
        <a:prstGeom prst="rect">
          <a:avLst/>
        </a:prstGeom>
      </xdr:spPr>
    </xdr:pic>
    <xdr:clientData/>
  </xdr:twoCellAnchor>
  <xdr:twoCellAnchor editAs="oneCell">
    <xdr:from>
      <xdr:col>2</xdr:col>
      <xdr:colOff>966107</xdr:colOff>
      <xdr:row>39</xdr:row>
      <xdr:rowOff>121682</xdr:rowOff>
    </xdr:from>
    <xdr:to>
      <xdr:col>2</xdr:col>
      <xdr:colOff>3616730</xdr:colOff>
      <xdr:row>47</xdr:row>
      <xdr:rowOff>41702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482D299-6AEB-72F2-CF23-1A2B6FF1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107" y="6503432"/>
          <a:ext cx="2647405" cy="1450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2"/>
  <sheetViews>
    <sheetView tabSelected="1" zoomScale="85" zoomScaleNormal="85" workbookViewId="0">
      <selection activeCell="F23" sqref="F23"/>
    </sheetView>
  </sheetViews>
  <sheetFormatPr baseColWidth="10" defaultColWidth="11.453125" defaultRowHeight="14.5"/>
  <cols>
    <col min="2" max="2" width="3.54296875" style="1" bestFit="1" customWidth="1"/>
    <col min="3" max="3" width="69.1796875" style="1" bestFit="1" customWidth="1"/>
    <col min="4" max="4" width="16" style="1" bestFit="1" customWidth="1"/>
  </cols>
  <sheetData>
    <row r="2" spans="2:4">
      <c r="D2" s="3"/>
    </row>
    <row r="3" spans="2:4">
      <c r="B3" s="10"/>
      <c r="C3" s="11"/>
      <c r="D3" s="13"/>
    </row>
    <row r="4" spans="2:4">
      <c r="B4" s="12"/>
      <c r="D4" s="15" t="s">
        <v>0</v>
      </c>
    </row>
    <row r="5" spans="2:4">
      <c r="B5" s="12"/>
      <c r="D5" s="16" t="s">
        <v>27</v>
      </c>
    </row>
    <row r="6" spans="2:4">
      <c r="B6" s="12"/>
      <c r="D6" s="17">
        <v>45750</v>
      </c>
    </row>
    <row r="7" spans="2:4">
      <c r="B7" s="12"/>
      <c r="D7" s="14"/>
    </row>
    <row r="8" spans="2:4">
      <c r="B8" s="26" t="s">
        <v>25</v>
      </c>
      <c r="C8" s="27"/>
      <c r="D8" s="28"/>
    </row>
    <row r="9" spans="2:4">
      <c r="B9" s="26" t="s">
        <v>26</v>
      </c>
      <c r="C9" s="27"/>
      <c r="D9" s="28"/>
    </row>
    <row r="10" spans="2:4" ht="7.5" customHeight="1"/>
    <row r="11" spans="2:4">
      <c r="B11" s="23" t="s">
        <v>1</v>
      </c>
      <c r="C11" s="24"/>
      <c r="D11" s="25"/>
    </row>
    <row r="12" spans="2:4" ht="7.5" customHeight="1"/>
    <row r="13" spans="2:4">
      <c r="B13" s="32" t="s">
        <v>2</v>
      </c>
      <c r="C13" s="33"/>
      <c r="D13" s="5">
        <v>124</v>
      </c>
    </row>
    <row r="14" spans="2:4" ht="7.5" customHeight="1"/>
    <row r="15" spans="2:4">
      <c r="B15" s="31" t="s">
        <v>3</v>
      </c>
      <c r="C15" s="31"/>
      <c r="D15" s="8" t="s">
        <v>4</v>
      </c>
    </row>
    <row r="16" spans="2:4" ht="7.5" customHeight="1"/>
    <row r="17" spans="2:7">
      <c r="B17" s="6">
        <v>1</v>
      </c>
      <c r="C17" s="9" t="s">
        <v>5</v>
      </c>
      <c r="D17" s="2">
        <f>D13*71.019</f>
        <v>8806.3559999999998</v>
      </c>
    </row>
    <row r="18" spans="2:7">
      <c r="B18" s="6">
        <v>2</v>
      </c>
      <c r="C18" s="9" t="s">
        <v>6</v>
      </c>
      <c r="D18" s="2">
        <f>150.028*D13</f>
        <v>18603.471999999998</v>
      </c>
    </row>
    <row r="19" spans="2:7">
      <c r="B19" s="6">
        <v>3</v>
      </c>
      <c r="C19" s="9" t="s">
        <v>7</v>
      </c>
      <c r="D19" s="2">
        <f>178.0458*D13</f>
        <v>22077.679200000002</v>
      </c>
    </row>
    <row r="20" spans="2:7">
      <c r="B20" s="6">
        <v>4</v>
      </c>
      <c r="C20" s="9" t="s">
        <v>8</v>
      </c>
      <c r="D20" s="2">
        <f>56.016*D13</f>
        <v>6945.9839999999995</v>
      </c>
    </row>
    <row r="21" spans="2:7">
      <c r="B21" s="6">
        <v>5</v>
      </c>
      <c r="C21" s="9" t="s">
        <v>9</v>
      </c>
      <c r="D21" s="2">
        <f>77.077*D13</f>
        <v>9557.5479999999989</v>
      </c>
    </row>
    <row r="22" spans="2:7">
      <c r="B22" s="6">
        <v>6</v>
      </c>
      <c r="C22" s="9" t="s">
        <v>10</v>
      </c>
      <c r="D22" s="2">
        <f>73.083*D13</f>
        <v>9062.2919999999995</v>
      </c>
    </row>
    <row r="23" spans="2:7">
      <c r="B23" s="6">
        <v>7</v>
      </c>
      <c r="C23" s="9" t="s">
        <v>11</v>
      </c>
      <c r="D23" s="2">
        <f>77.091*D13</f>
        <v>9559.2839999999997</v>
      </c>
    </row>
    <row r="24" spans="2:7">
      <c r="B24" s="6">
        <v>8</v>
      </c>
      <c r="C24" s="9" t="s">
        <v>12</v>
      </c>
      <c r="D24" s="2">
        <f>197.073*D13</f>
        <v>24437.052</v>
      </c>
    </row>
    <row r="25" spans="2:7">
      <c r="B25" s="6">
        <v>9</v>
      </c>
      <c r="C25" s="9" t="s">
        <v>13</v>
      </c>
      <c r="D25" s="2">
        <f>145.068*D13</f>
        <v>17988.432000000001</v>
      </c>
    </row>
    <row r="26" spans="2:7">
      <c r="B26" s="6">
        <v>10</v>
      </c>
      <c r="C26" s="9" t="s">
        <v>14</v>
      </c>
      <c r="D26" s="2">
        <f>195.019*D13</f>
        <v>24182.356</v>
      </c>
    </row>
    <row r="27" spans="2:7">
      <c r="B27" s="6">
        <v>11</v>
      </c>
      <c r="C27" s="9" t="s">
        <v>15</v>
      </c>
      <c r="D27" s="2">
        <f>22.061*D13</f>
        <v>2735.5639999999999</v>
      </c>
    </row>
    <row r="28" spans="2:7">
      <c r="B28" s="6">
        <v>12</v>
      </c>
      <c r="C28" s="9" t="s">
        <v>16</v>
      </c>
      <c r="D28" s="2">
        <f>26.073*D13</f>
        <v>3233.0520000000001</v>
      </c>
    </row>
    <row r="29" spans="2:7">
      <c r="B29" s="6">
        <v>13</v>
      </c>
      <c r="C29" s="9" t="s">
        <v>17</v>
      </c>
      <c r="D29" s="2">
        <f>13.022*D13</f>
        <v>1614.7280000000001</v>
      </c>
    </row>
    <row r="30" spans="2:7">
      <c r="B30" s="6">
        <v>14</v>
      </c>
      <c r="C30" s="9" t="s">
        <v>18</v>
      </c>
      <c r="D30" s="2">
        <f>D13*19.54</f>
        <v>2422.96</v>
      </c>
    </row>
    <row r="31" spans="2:7" ht="7.5" customHeight="1">
      <c r="G31" s="4"/>
    </row>
    <row r="32" spans="2:7">
      <c r="B32" s="34" t="s">
        <v>19</v>
      </c>
      <c r="C32" s="35"/>
      <c r="D32" s="36"/>
    </row>
    <row r="33" spans="2:7" ht="7.5" customHeight="1">
      <c r="G33" s="4"/>
    </row>
    <row r="34" spans="2:7">
      <c r="B34" s="37" t="s">
        <v>20</v>
      </c>
      <c r="C34" s="38"/>
      <c r="D34" s="18">
        <f>D36-D36*11/100</f>
        <v>141335.381288</v>
      </c>
    </row>
    <row r="35" spans="2:7" ht="7.5" customHeight="1">
      <c r="D35" s="19"/>
    </row>
    <row r="36" spans="2:7">
      <c r="B36" s="37" t="s">
        <v>21</v>
      </c>
      <c r="C36" s="38"/>
      <c r="D36" s="18">
        <f>SUM(D17:D29)</f>
        <v>158803.79920000001</v>
      </c>
    </row>
    <row r="37" spans="2:7" ht="7.5" customHeight="1">
      <c r="D37" s="19"/>
    </row>
    <row r="38" spans="2:7">
      <c r="B38" s="37" t="s">
        <v>22</v>
      </c>
      <c r="C38" s="38"/>
      <c r="D38" s="18">
        <f>D36+D36*19/100</f>
        <v>188976.52104800002</v>
      </c>
    </row>
    <row r="39" spans="2:7" ht="7.5" customHeight="1"/>
    <row r="40" spans="2:7">
      <c r="B40" s="20" t="s">
        <v>23</v>
      </c>
      <c r="C40" s="20"/>
      <c r="D40" s="20"/>
    </row>
    <row r="41" spans="2:7">
      <c r="B41" s="29" t="s">
        <v>24</v>
      </c>
      <c r="C41" s="29"/>
      <c r="D41" s="29"/>
    </row>
    <row r="49" spans="3:7">
      <c r="C49" s="30" t="s">
        <v>28</v>
      </c>
      <c r="D49" s="30"/>
    </row>
    <row r="50" spans="3:7" ht="15.5">
      <c r="G50" s="7"/>
    </row>
    <row r="51" spans="3:7">
      <c r="C51" s="21"/>
      <c r="D51" s="22"/>
    </row>
    <row r="52" spans="3:7">
      <c r="C52" s="21"/>
      <c r="D52" s="22"/>
    </row>
  </sheetData>
  <mergeCells count="13">
    <mergeCell ref="C51:D51"/>
    <mergeCell ref="C52:D52"/>
    <mergeCell ref="B11:D11"/>
    <mergeCell ref="B8:D8"/>
    <mergeCell ref="B9:D9"/>
    <mergeCell ref="B41:D41"/>
    <mergeCell ref="C49:D49"/>
    <mergeCell ref="B15:C15"/>
    <mergeCell ref="B13:C13"/>
    <mergeCell ref="B32:D32"/>
    <mergeCell ref="B34:C34"/>
    <mergeCell ref="B36:C36"/>
    <mergeCell ref="B38:C38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Rafa Moreno</cp:lastModifiedBy>
  <cp:revision/>
  <cp:lastPrinted>2025-04-03T09:42:14Z</cp:lastPrinted>
  <dcterms:created xsi:type="dcterms:W3CDTF">2025-02-13T10:36:41Z</dcterms:created>
  <dcterms:modified xsi:type="dcterms:W3CDTF">2025-05-11T18:08:25Z</dcterms:modified>
  <cp:category/>
  <cp:contentStatus/>
</cp:coreProperties>
</file>